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ider\Desktop\"/>
    </mc:Choice>
  </mc:AlternateContent>
  <xr:revisionPtr revIDLastSave="0" documentId="13_ncr:1_{67778122-2C87-4D5F-8B3B-79F0C00D7A62}" xr6:coauthVersionLast="47" xr6:coauthVersionMax="47" xr10:uidLastSave="{00000000-0000-0000-0000-000000000000}"/>
  <bookViews>
    <workbookView xWindow="-108" yWindow="-108" windowWidth="23256" windowHeight="12576" xr2:uid="{AFF33636-5566-4A7B-9D4A-D537D28C5DE6}"/>
  </bookViews>
  <sheets>
    <sheet name="Résultats" sheetId="1" r:id="rId1"/>
    <sheet name="QA-QC" sheetId="5" r:id="rId2"/>
    <sheet name="Feuil2" sheetId="6" state="hidden" r:id="rId3"/>
    <sheet name="Feuil1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5" l="1"/>
  <c r="D31" i="5"/>
  <c r="D30" i="5"/>
  <c r="D29" i="5"/>
  <c r="D13" i="1" l="1"/>
  <c r="D14" i="1"/>
  <c r="D15" i="1"/>
  <c r="D16" i="1"/>
  <c r="D17" i="1"/>
  <c r="D18" i="1"/>
  <c r="D19" i="1"/>
  <c r="D20" i="1"/>
  <c r="D21" i="1"/>
  <c r="D22" i="1"/>
  <c r="D23" i="1"/>
  <c r="D12" i="1"/>
  <c r="B5" i="5" l="1"/>
  <c r="E15" i="5" l="1"/>
  <c r="C27" i="5" l="1"/>
  <c r="B27" i="5"/>
  <c r="C39" i="5"/>
  <c r="D40" i="5" s="1"/>
  <c r="D38" i="5"/>
  <c r="D37" i="5"/>
  <c r="D36" i="5"/>
  <c r="D35" i="5"/>
  <c r="D34" i="5"/>
  <c r="D33" i="5"/>
</calcChain>
</file>

<file path=xl/sharedStrings.xml><?xml version="1.0" encoding="utf-8"?>
<sst xmlns="http://schemas.openxmlformats.org/spreadsheetml/2006/main" count="113" uniqueCount="91">
  <si>
    <t>Date:</t>
  </si>
  <si>
    <t>Nom:</t>
  </si>
  <si>
    <t>Unité:</t>
  </si>
  <si>
    <t>N° CTRL</t>
  </si>
  <si>
    <t>CTRL 1</t>
  </si>
  <si>
    <t>CTRL 2</t>
  </si>
  <si>
    <t>CTRL 3</t>
  </si>
  <si>
    <t>CTRL 4</t>
  </si>
  <si>
    <t>CTRL 5</t>
  </si>
  <si>
    <t>Valeur cible</t>
  </si>
  <si>
    <t>Valeur analysé</t>
  </si>
  <si>
    <t xml:space="preserve"> +/- 10%</t>
  </si>
  <si>
    <t>&lt; +/- 10%</t>
  </si>
  <si>
    <t>Commentaire:</t>
  </si>
  <si>
    <t>Date</t>
  </si>
  <si>
    <t>Signature du technicien</t>
  </si>
  <si>
    <t>Signature du responsable</t>
  </si>
  <si>
    <t>%</t>
  </si>
  <si>
    <t>Valeurs des QC</t>
  </si>
  <si>
    <t>Valeurs des blancs</t>
  </si>
  <si>
    <t>Blanc 1</t>
  </si>
  <si>
    <t>Blanc 2</t>
  </si>
  <si>
    <t>Blanc 3</t>
  </si>
  <si>
    <t>Blanc 4</t>
  </si>
  <si>
    <t>Blanc 5</t>
  </si>
  <si>
    <t>Recovery</t>
  </si>
  <si>
    <t>SD</t>
  </si>
  <si>
    <t>RSD%</t>
  </si>
  <si>
    <t>Calibration:</t>
  </si>
  <si>
    <t>Type:</t>
  </si>
  <si>
    <t>Coef:</t>
  </si>
  <si>
    <t>Nbr de point:</t>
  </si>
  <si>
    <t>Nbr ech</t>
  </si>
  <si>
    <t>Nbr CTRL</t>
  </si>
  <si>
    <t>Ratio</t>
  </si>
  <si>
    <t>Blanc 6</t>
  </si>
  <si>
    <t>Blanc 7</t>
  </si>
  <si>
    <t>Blanc 8</t>
  </si>
  <si>
    <t>Blanc 9</t>
  </si>
  <si>
    <t>Blanc 10</t>
  </si>
  <si>
    <t>CTRL 6</t>
  </si>
  <si>
    <t>CTRL 7</t>
  </si>
  <si>
    <t>CTRL 8</t>
  </si>
  <si>
    <t>CTRL 9</t>
  </si>
  <si>
    <t>CTRL 10</t>
  </si>
  <si>
    <t xml:space="preserve">Name </t>
  </si>
  <si>
    <t>mg/l</t>
  </si>
  <si>
    <t xml:space="preserve"> [mg/]</t>
  </si>
  <si>
    <t>Mth interne:</t>
  </si>
  <si>
    <t>LOQ [mg/l]</t>
  </si>
  <si>
    <t>Méthode</t>
  </si>
  <si>
    <t>Analyte</t>
  </si>
  <si>
    <t>N° Blanc</t>
  </si>
  <si>
    <t>TC</t>
  </si>
  <si>
    <t>TOC/DOC</t>
  </si>
  <si>
    <t>TIC/DIC</t>
  </si>
  <si>
    <t>Résultats d'analyse  TC, TOC, TIC, TN</t>
  </si>
  <si>
    <t>QA/QC TC, TOC, TIC, TN</t>
  </si>
  <si>
    <t>TOC01</t>
  </si>
  <si>
    <t>Npoc precise</t>
  </si>
  <si>
    <t>TOC02</t>
  </si>
  <si>
    <t>TOC03</t>
  </si>
  <si>
    <t>TOC04</t>
  </si>
  <si>
    <t>Npoc precise/TNb</t>
  </si>
  <si>
    <t>TIC</t>
  </si>
  <si>
    <t>Ref:Elementar</t>
  </si>
  <si>
    <t>TOC05</t>
  </si>
  <si>
    <t>TOC06</t>
  </si>
  <si>
    <t>TOC/TN</t>
  </si>
  <si>
    <t>TOC07</t>
  </si>
  <si>
    <t>TOC08</t>
  </si>
  <si>
    <t>DOC</t>
  </si>
  <si>
    <t>TOC</t>
  </si>
  <si>
    <t>3P</t>
  </si>
  <si>
    <t>4.1M</t>
  </si>
  <si>
    <t>4.2M</t>
  </si>
  <si>
    <t>5M</t>
  </si>
  <si>
    <t>6.1C</t>
  </si>
  <si>
    <t>6.2C</t>
  </si>
  <si>
    <t>7.1S</t>
  </si>
  <si>
    <t>7.2S</t>
  </si>
  <si>
    <t>8S</t>
  </si>
  <si>
    <t>9.1S</t>
  </si>
  <si>
    <t>Delta</t>
  </si>
  <si>
    <t>TP SIE</t>
  </si>
  <si>
    <t>GRCEL</t>
  </si>
  <si>
    <t>&lt;loq</t>
  </si>
  <si>
    <t>Linéaire</t>
  </si>
  <si>
    <t>La LOQ est recalculée selon la dilution utilisée lors de l'analyse des échantillons. LOQ (calibration) X facteur dilution. Attention aux unités.</t>
  </si>
  <si>
    <t>2.1M</t>
  </si>
  <si>
    <t>2.2M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</si>
</sst>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9" fontId="0" fillId="0" borderId="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10" fontId="0" fillId="0" borderId="1" xfId="1" applyNumberFormat="1" applyFont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2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3" fillId="0" borderId="0" xfId="0" applyFont="1"/>
    <xf numFmtId="0" fontId="0" fillId="0" borderId="0" xfId="0" applyFont="1"/>
    <xf numFmtId="0" fontId="0" fillId="4" borderId="0" xfId="0" applyFill="1"/>
    <xf numFmtId="0" fontId="0" fillId="3" borderId="0" xfId="0" applyFill="1"/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4" fillId="0" borderId="0" xfId="0" applyFont="1"/>
    <xf numFmtId="0" fontId="6" fillId="2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left" vertical="center"/>
    </xf>
    <xf numFmtId="1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7"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493059</xdr:colOff>
      <xdr:row>48</xdr:row>
      <xdr:rowOff>78442</xdr:rowOff>
    </xdr:from>
    <xdr:to>
      <xdr:col>2</xdr:col>
      <xdr:colOff>145677</xdr:colOff>
      <xdr:row>48</xdr:row>
      <xdr:rowOff>294664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4EB20C-0B8A-4B01-AD1F-8C0F9529B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206" y="9323295"/>
          <a:ext cx="694765" cy="216222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48</xdr:row>
      <xdr:rowOff>44823</xdr:rowOff>
    </xdr:from>
    <xdr:to>
      <xdr:col>5</xdr:col>
      <xdr:colOff>80682</xdr:colOff>
      <xdr:row>49</xdr:row>
      <xdr:rowOff>8965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AFE9637C-2028-4BF5-BAAB-B0E436249D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1" y="8767482"/>
          <a:ext cx="1147481" cy="322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2D244-7AB4-43AF-8898-B4B3C795D194}">
  <sheetPr>
    <pageSetUpPr fitToPage="1"/>
  </sheetPr>
  <dimension ref="A2:E28"/>
  <sheetViews>
    <sheetView tabSelected="1" zoomScaleNormal="100" workbookViewId="0">
      <selection activeCell="A13" sqref="A13"/>
    </sheetView>
  </sheetViews>
  <sheetFormatPr defaultColWidth="11.44140625" defaultRowHeight="14.4" x14ac:dyDescent="0.3"/>
  <cols>
    <col min="5" max="5" width="4" customWidth="1"/>
  </cols>
  <sheetData>
    <row r="2" spans="1:5" ht="21" x14ac:dyDescent="0.4">
      <c r="A2" s="31" t="s">
        <v>56</v>
      </c>
    </row>
    <row r="3" spans="1:5" ht="18" x14ac:dyDescent="0.35">
      <c r="A3" s="1"/>
    </row>
    <row r="4" spans="1:5" x14ac:dyDescent="0.3">
      <c r="A4" s="2" t="s">
        <v>1</v>
      </c>
      <c r="B4" s="39" t="s">
        <v>84</v>
      </c>
      <c r="C4" s="39"/>
    </row>
    <row r="5" spans="1:5" x14ac:dyDescent="0.3">
      <c r="A5" s="2" t="s">
        <v>2</v>
      </c>
      <c r="B5" s="39" t="s">
        <v>85</v>
      </c>
      <c r="C5" s="39"/>
    </row>
    <row r="6" spans="1:5" x14ac:dyDescent="0.3">
      <c r="A6" s="2" t="s">
        <v>0</v>
      </c>
      <c r="B6" s="38">
        <v>44838</v>
      </c>
      <c r="C6" s="38"/>
    </row>
    <row r="10" spans="1:5" x14ac:dyDescent="0.3">
      <c r="A10" s="15" t="s">
        <v>45</v>
      </c>
      <c r="B10" s="16" t="s">
        <v>72</v>
      </c>
      <c r="C10" s="16" t="s">
        <v>71</v>
      </c>
      <c r="D10" s="16" t="s">
        <v>83</v>
      </c>
      <c r="E10" s="17"/>
    </row>
    <row r="11" spans="1:5" x14ac:dyDescent="0.3">
      <c r="A11" s="15"/>
      <c r="B11" s="6" t="s">
        <v>46</v>
      </c>
      <c r="C11" s="6" t="s">
        <v>46</v>
      </c>
      <c r="D11" s="6" t="s">
        <v>46</v>
      </c>
      <c r="E11" s="18"/>
    </row>
    <row r="12" spans="1:5" x14ac:dyDescent="0.3">
      <c r="A12" s="24" t="s">
        <v>89</v>
      </c>
      <c r="B12" s="21">
        <v>3.0124416962746414</v>
      </c>
      <c r="C12" s="21">
        <v>3.1140906723683037</v>
      </c>
      <c r="D12" s="21">
        <f>B12-C12</f>
        <v>-0.1016489760936623</v>
      </c>
    </row>
    <row r="13" spans="1:5" x14ac:dyDescent="0.3">
      <c r="A13" s="24" t="s">
        <v>90</v>
      </c>
      <c r="B13" s="21">
        <v>3.199689810131388</v>
      </c>
      <c r="C13" s="21">
        <v>3.2852889478944713</v>
      </c>
      <c r="D13" s="21">
        <f t="shared" ref="D13:D23" si="0">B13-C13</f>
        <v>-8.5599137763083366E-2</v>
      </c>
    </row>
    <row r="14" spans="1:5" x14ac:dyDescent="0.3">
      <c r="A14" s="24" t="s">
        <v>73</v>
      </c>
      <c r="B14" s="21">
        <v>3.7132846367098917</v>
      </c>
      <c r="C14" s="21">
        <v>3.9192575619523127</v>
      </c>
      <c r="D14" s="21">
        <f t="shared" si="0"/>
        <v>-0.20597292524242095</v>
      </c>
    </row>
    <row r="15" spans="1:5" x14ac:dyDescent="0.3">
      <c r="A15" s="24" t="s">
        <v>74</v>
      </c>
      <c r="B15" s="21">
        <v>2.5336215194123906</v>
      </c>
      <c r="C15" s="21">
        <v>2.8572932590790519</v>
      </c>
      <c r="D15" s="21">
        <f t="shared" si="0"/>
        <v>-0.3236717396666613</v>
      </c>
    </row>
    <row r="16" spans="1:5" x14ac:dyDescent="0.3">
      <c r="A16" s="24" t="s">
        <v>75</v>
      </c>
      <c r="B16" s="21">
        <v>3.2879639209495686</v>
      </c>
      <c r="C16" s="21">
        <v>3.477887007861411</v>
      </c>
      <c r="D16" s="21">
        <f t="shared" si="0"/>
        <v>-0.18992308691184245</v>
      </c>
    </row>
    <row r="17" spans="1:4" x14ac:dyDescent="0.3">
      <c r="A17" s="24" t="s">
        <v>76</v>
      </c>
      <c r="B17" s="21">
        <v>2.6325955224509565</v>
      </c>
      <c r="C17" s="21">
        <v>2.5443214116327759</v>
      </c>
      <c r="D17" s="21">
        <f t="shared" si="0"/>
        <v>8.8274110818180596E-2</v>
      </c>
    </row>
    <row r="18" spans="1:4" x14ac:dyDescent="0.3">
      <c r="A18" s="24" t="s">
        <v>77</v>
      </c>
      <c r="B18" s="21">
        <v>2.4132477319330534</v>
      </c>
      <c r="C18" s="21">
        <v>3.052566292101087</v>
      </c>
      <c r="D18" s="36">
        <f t="shared" si="0"/>
        <v>-0.63931856016803357</v>
      </c>
    </row>
    <row r="19" spans="1:4" x14ac:dyDescent="0.3">
      <c r="A19" s="24" t="s">
        <v>78</v>
      </c>
      <c r="B19" s="21">
        <v>2.2313495641865</v>
      </c>
      <c r="C19" s="21">
        <v>5.6365902633241856</v>
      </c>
      <c r="D19" s="36">
        <f t="shared" si="0"/>
        <v>-3.4052406991376856</v>
      </c>
    </row>
    <row r="20" spans="1:4" x14ac:dyDescent="0.3">
      <c r="A20" s="24" t="s">
        <v>79</v>
      </c>
      <c r="B20" s="21">
        <v>3.865758100850385</v>
      </c>
      <c r="C20" s="21">
        <v>5.6392652363792815</v>
      </c>
      <c r="D20" s="36">
        <f t="shared" si="0"/>
        <v>-1.7735071355288965</v>
      </c>
    </row>
    <row r="21" spans="1:4" x14ac:dyDescent="0.3">
      <c r="A21" s="24" t="s">
        <v>80</v>
      </c>
      <c r="B21" s="21">
        <v>3.33076348983111</v>
      </c>
      <c r="C21" s="21">
        <v>4.2589791399495525</v>
      </c>
      <c r="D21" s="36">
        <f t="shared" si="0"/>
        <v>-0.92821565011844243</v>
      </c>
    </row>
    <row r="22" spans="1:4" x14ac:dyDescent="0.3">
      <c r="A22" s="24" t="s">
        <v>81</v>
      </c>
      <c r="B22" s="21">
        <v>2.9562672621176178</v>
      </c>
      <c r="C22" s="21">
        <v>2.9963918579440634</v>
      </c>
      <c r="D22" s="21">
        <f t="shared" si="0"/>
        <v>-4.0124595826445564E-2</v>
      </c>
    </row>
    <row r="23" spans="1:4" x14ac:dyDescent="0.3">
      <c r="A23" s="24" t="s">
        <v>82</v>
      </c>
      <c r="B23" s="21">
        <v>3.3655381395473629</v>
      </c>
      <c r="C23" s="21">
        <v>3.3468133281616885</v>
      </c>
      <c r="D23" s="21">
        <f t="shared" si="0"/>
        <v>1.8724811385674389E-2</v>
      </c>
    </row>
    <row r="25" spans="1:4" x14ac:dyDescent="0.3">
      <c r="A25" s="2" t="s">
        <v>49</v>
      </c>
      <c r="B25" s="22">
        <v>0.5</v>
      </c>
      <c r="C25" s="22">
        <v>0.5</v>
      </c>
      <c r="D25" s="30"/>
    </row>
    <row r="27" spans="1:4" x14ac:dyDescent="0.3">
      <c r="A27" t="s">
        <v>13</v>
      </c>
    </row>
    <row r="28" spans="1:4" x14ac:dyDescent="0.3">
      <c r="A28" t="s">
        <v>88</v>
      </c>
    </row>
  </sheetData>
  <sheetProtection algorithmName="SHA-512" hashValue="FEAnwiGwNczq6goDZfL7hVqC8ZVjx85LIyQJyPNgWNaa4Yz+ppmeaDO20UYu0h+5naUU+78kbvDtihkCKrahBw==" saltValue="sjAqyMqu/arJDD/5t4aRfg==" spinCount="100000" sheet="1" objects="1" scenarios="1"/>
  <mergeCells count="3">
    <mergeCell ref="B6:C6"/>
    <mergeCell ref="B5:C5"/>
    <mergeCell ref="B4:C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 xml:space="preserve">&amp;L&amp;G
&amp;R&amp;8FACULTÉ DE L’ENVIRONNEMENT NATUREL, ARCHITECTURAL ET CONSTRUIT
INSTITUT DES SCIENCES ET TECHNOLOGIES DE L’ENVIRONNEMENT (ISTE)
CENTRAL ENVIRONMENTAL LABORATORY (GR-CEL)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D4CEB-F0E8-461D-9C39-6F8B6CE4626E}">
  <dimension ref="A2:F49"/>
  <sheetViews>
    <sheetView topLeftCell="A18" zoomScale="85" zoomScaleNormal="85" workbookViewId="0">
      <selection activeCell="B30" sqref="B30"/>
    </sheetView>
  </sheetViews>
  <sheetFormatPr defaultColWidth="11.5546875" defaultRowHeight="14.4" x14ac:dyDescent="0.3"/>
  <cols>
    <col min="1" max="7" width="15.5546875" customWidth="1"/>
  </cols>
  <sheetData>
    <row r="2" spans="1:6" ht="23.4" x14ac:dyDescent="0.45">
      <c r="A2" s="40" t="s">
        <v>57</v>
      </c>
      <c r="B2" s="41"/>
      <c r="C2" s="41"/>
      <c r="D2" s="41"/>
      <c r="E2" s="41"/>
      <c r="F2" s="42"/>
    </row>
    <row r="3" spans="1:6" x14ac:dyDescent="0.3">
      <c r="A3" s="25"/>
      <c r="B3" s="26"/>
      <c r="C3" s="26"/>
      <c r="D3" s="26"/>
      <c r="E3" s="26"/>
      <c r="F3" s="26"/>
    </row>
    <row r="4" spans="1:6" x14ac:dyDescent="0.3">
      <c r="A4" s="2" t="s">
        <v>48</v>
      </c>
      <c r="B4" s="30" t="s">
        <v>58</v>
      </c>
    </row>
    <row r="5" spans="1:6" x14ac:dyDescent="0.3">
      <c r="A5" s="2" t="s">
        <v>0</v>
      </c>
      <c r="B5" s="33">
        <f>Résultats!$B$6</f>
        <v>44838</v>
      </c>
    </row>
    <row r="7" spans="1:6" x14ac:dyDescent="0.3">
      <c r="A7" t="s">
        <v>19</v>
      </c>
      <c r="D7" t="s">
        <v>28</v>
      </c>
    </row>
    <row r="9" spans="1:6" x14ac:dyDescent="0.3">
      <c r="A9" s="51" t="s">
        <v>52</v>
      </c>
      <c r="B9" s="32" t="s">
        <v>54</v>
      </c>
      <c r="D9" s="13" t="s">
        <v>30</v>
      </c>
      <c r="E9" s="30">
        <v>0.99839999999999995</v>
      </c>
    </row>
    <row r="10" spans="1:6" x14ac:dyDescent="0.3">
      <c r="A10" s="52"/>
      <c r="B10" s="6" t="s">
        <v>47</v>
      </c>
      <c r="D10" s="13" t="s">
        <v>31</v>
      </c>
      <c r="E10" s="30">
        <v>6</v>
      </c>
    </row>
    <row r="11" spans="1:6" x14ac:dyDescent="0.3">
      <c r="A11" s="2" t="s">
        <v>20</v>
      </c>
      <c r="B11" s="23" t="s">
        <v>86</v>
      </c>
      <c r="D11" s="13" t="s">
        <v>29</v>
      </c>
      <c r="E11" s="30" t="s">
        <v>87</v>
      </c>
    </row>
    <row r="12" spans="1:6" x14ac:dyDescent="0.3">
      <c r="A12" s="3" t="s">
        <v>21</v>
      </c>
      <c r="B12" s="23" t="s">
        <v>86</v>
      </c>
      <c r="E12" s="20"/>
    </row>
    <row r="13" spans="1:6" x14ac:dyDescent="0.3">
      <c r="A13" s="3" t="s">
        <v>22</v>
      </c>
      <c r="B13" s="23" t="s">
        <v>86</v>
      </c>
      <c r="D13" s="14" t="s">
        <v>32</v>
      </c>
      <c r="E13" s="30">
        <v>24</v>
      </c>
    </row>
    <row r="14" spans="1:6" x14ac:dyDescent="0.3">
      <c r="A14" s="3" t="s">
        <v>23</v>
      </c>
      <c r="B14" s="23" t="s">
        <v>86</v>
      </c>
      <c r="D14" s="14" t="s">
        <v>33</v>
      </c>
      <c r="E14" s="30">
        <v>4</v>
      </c>
    </row>
    <row r="15" spans="1:6" x14ac:dyDescent="0.3">
      <c r="A15" s="3" t="s">
        <v>24</v>
      </c>
      <c r="B15" s="23"/>
      <c r="D15" s="14" t="s">
        <v>34</v>
      </c>
      <c r="E15" s="34">
        <f>E13/E14</f>
        <v>6</v>
      </c>
    </row>
    <row r="16" spans="1:6" x14ac:dyDescent="0.3">
      <c r="A16" s="3" t="s">
        <v>35</v>
      </c>
      <c r="B16" s="23"/>
    </row>
    <row r="17" spans="1:6" x14ac:dyDescent="0.3">
      <c r="A17" s="3" t="s">
        <v>36</v>
      </c>
      <c r="B17" s="23"/>
    </row>
    <row r="18" spans="1:6" x14ac:dyDescent="0.3">
      <c r="A18" s="3" t="s">
        <v>37</v>
      </c>
      <c r="B18" s="23"/>
    </row>
    <row r="19" spans="1:6" x14ac:dyDescent="0.3">
      <c r="A19" s="3" t="s">
        <v>38</v>
      </c>
      <c r="B19" s="23"/>
    </row>
    <row r="20" spans="1:6" x14ac:dyDescent="0.3">
      <c r="A20" s="3" t="s">
        <v>39</v>
      </c>
      <c r="B20" s="23"/>
    </row>
    <row r="22" spans="1:6" x14ac:dyDescent="0.3">
      <c r="A22" s="6" t="s">
        <v>49</v>
      </c>
      <c r="B22" s="22">
        <v>0.5</v>
      </c>
      <c r="C22" s="20"/>
      <c r="D22" s="20"/>
      <c r="E22" s="20"/>
      <c r="F22" s="20"/>
    </row>
    <row r="24" spans="1:6" x14ac:dyDescent="0.3">
      <c r="A24" t="s">
        <v>18</v>
      </c>
    </row>
    <row r="26" spans="1:6" x14ac:dyDescent="0.3">
      <c r="B26" s="6" t="s">
        <v>9</v>
      </c>
      <c r="C26" s="6" t="s">
        <v>10</v>
      </c>
    </row>
    <row r="27" spans="1:6" x14ac:dyDescent="0.3">
      <c r="A27" s="53" t="s">
        <v>3</v>
      </c>
      <c r="B27" s="6" t="str">
        <f>B9</f>
        <v>TOC/DOC</v>
      </c>
      <c r="C27" s="6" t="str">
        <f>B9</f>
        <v>TOC/DOC</v>
      </c>
      <c r="D27" s="6" t="s">
        <v>25</v>
      </c>
    </row>
    <row r="28" spans="1:6" x14ac:dyDescent="0.3">
      <c r="A28" s="54"/>
      <c r="B28" s="6" t="s">
        <v>47</v>
      </c>
      <c r="C28" s="6" t="s">
        <v>47</v>
      </c>
      <c r="D28" s="6" t="s">
        <v>17</v>
      </c>
    </row>
    <row r="29" spans="1:6" x14ac:dyDescent="0.3">
      <c r="A29" s="3" t="s">
        <v>4</v>
      </c>
      <c r="B29" s="22">
        <v>5.0229999999999997</v>
      </c>
      <c r="C29" s="22">
        <v>5.3287573438700413</v>
      </c>
      <c r="D29" s="4">
        <f t="shared" ref="D29:D32" si="0">B29/C29</f>
        <v>0.94262126718497119</v>
      </c>
    </row>
    <row r="30" spans="1:6" x14ac:dyDescent="0.3">
      <c r="A30" s="3" t="s">
        <v>5</v>
      </c>
      <c r="B30" s="22">
        <v>5.0229999999999997</v>
      </c>
      <c r="C30" s="22">
        <v>5.1281343647378126</v>
      </c>
      <c r="D30" s="4">
        <f t="shared" si="0"/>
        <v>0.97949851597868809</v>
      </c>
    </row>
    <row r="31" spans="1:6" x14ac:dyDescent="0.3">
      <c r="A31" s="3" t="s">
        <v>6</v>
      </c>
      <c r="B31" s="22">
        <v>5.0229999999999997</v>
      </c>
      <c r="C31" s="21">
        <v>5.0933597150215597</v>
      </c>
      <c r="D31" s="4">
        <f t="shared" si="0"/>
        <v>0.98618599137735119</v>
      </c>
    </row>
    <row r="32" spans="1:6" x14ac:dyDescent="0.3">
      <c r="A32" s="3" t="s">
        <v>7</v>
      </c>
      <c r="B32" s="22">
        <v>5.0229999999999997</v>
      </c>
      <c r="C32" s="21">
        <v>5.0652724979430479</v>
      </c>
      <c r="D32" s="4">
        <f t="shared" si="0"/>
        <v>0.99165444742405973</v>
      </c>
    </row>
    <row r="33" spans="1:6" x14ac:dyDescent="0.3">
      <c r="A33" s="3" t="s">
        <v>8</v>
      </c>
      <c r="B33" s="22"/>
      <c r="C33" s="22"/>
      <c r="D33" s="4" t="e">
        <f t="shared" ref="D33:D38" si="1">B33/C33</f>
        <v>#DIV/0!</v>
      </c>
    </row>
    <row r="34" spans="1:6" x14ac:dyDescent="0.3">
      <c r="A34" s="3" t="s">
        <v>40</v>
      </c>
      <c r="B34" s="22"/>
      <c r="C34" s="22"/>
      <c r="D34" s="4" t="e">
        <f t="shared" si="1"/>
        <v>#DIV/0!</v>
      </c>
    </row>
    <row r="35" spans="1:6" x14ac:dyDescent="0.3">
      <c r="A35" s="3" t="s">
        <v>41</v>
      </c>
      <c r="B35" s="22"/>
      <c r="C35" s="21"/>
      <c r="D35" s="4" t="e">
        <f t="shared" si="1"/>
        <v>#DIV/0!</v>
      </c>
    </row>
    <row r="36" spans="1:6" x14ac:dyDescent="0.3">
      <c r="A36" s="3" t="s">
        <v>42</v>
      </c>
      <c r="B36" s="22"/>
      <c r="C36" s="21"/>
      <c r="D36" s="4" t="e">
        <f t="shared" si="1"/>
        <v>#DIV/0!</v>
      </c>
    </row>
    <row r="37" spans="1:6" x14ac:dyDescent="0.3">
      <c r="A37" s="3" t="s">
        <v>43</v>
      </c>
      <c r="B37" s="21"/>
      <c r="C37" s="21"/>
      <c r="D37" s="4" t="e">
        <f t="shared" si="1"/>
        <v>#DIV/0!</v>
      </c>
    </row>
    <row r="38" spans="1:6" x14ac:dyDescent="0.3">
      <c r="A38" s="3" t="s">
        <v>44</v>
      </c>
      <c r="B38" s="21"/>
      <c r="C38" s="22"/>
      <c r="D38" s="4" t="e">
        <f t="shared" si="1"/>
        <v>#DIV/0!</v>
      </c>
    </row>
    <row r="39" spans="1:6" x14ac:dyDescent="0.3">
      <c r="A39" s="7" t="s">
        <v>26</v>
      </c>
      <c r="B39" s="2"/>
      <c r="C39" s="5">
        <f>(STDEVA(C29:C38))</f>
        <v>0.11938581356941587</v>
      </c>
      <c r="D39" s="2"/>
    </row>
    <row r="40" spans="1:6" x14ac:dyDescent="0.3">
      <c r="A40" s="7" t="s">
        <v>27</v>
      </c>
      <c r="B40" s="2"/>
      <c r="C40" s="5"/>
      <c r="D40" s="8">
        <f>C39/(AVERAGE(C29:C38))</f>
        <v>2.3164255058196873E-2</v>
      </c>
    </row>
    <row r="41" spans="1:6" x14ac:dyDescent="0.3">
      <c r="A41" s="9"/>
      <c r="B41" s="10"/>
      <c r="C41" s="11"/>
      <c r="D41" s="12"/>
    </row>
    <row r="42" spans="1:6" x14ac:dyDescent="0.3">
      <c r="A42" s="27" t="s">
        <v>11</v>
      </c>
      <c r="B42" s="28" t="s">
        <v>12</v>
      </c>
    </row>
    <row r="44" spans="1:6" x14ac:dyDescent="0.3">
      <c r="A44" t="s">
        <v>13</v>
      </c>
    </row>
    <row r="45" spans="1:6" x14ac:dyDescent="0.3">
      <c r="A45" s="43"/>
      <c r="B45" s="44"/>
      <c r="C45" s="44"/>
      <c r="D45" s="44"/>
      <c r="E45" s="44"/>
      <c r="F45" s="45"/>
    </row>
    <row r="46" spans="1:6" x14ac:dyDescent="0.3">
      <c r="A46" s="46"/>
      <c r="B46" s="47"/>
      <c r="C46" s="47"/>
      <c r="D46" s="47"/>
      <c r="E46" s="47"/>
      <c r="F46" s="48"/>
    </row>
    <row r="48" spans="1:6" x14ac:dyDescent="0.3">
      <c r="A48" s="19" t="s">
        <v>14</v>
      </c>
      <c r="B48" s="19" t="s">
        <v>15</v>
      </c>
      <c r="C48" s="19"/>
      <c r="D48" s="19" t="s">
        <v>14</v>
      </c>
      <c r="E48" s="19" t="s">
        <v>16</v>
      </c>
      <c r="F48" s="19"/>
    </row>
    <row r="49" spans="1:6" ht="28.5" customHeight="1" x14ac:dyDescent="0.3">
      <c r="A49" s="29">
        <v>44838</v>
      </c>
      <c r="B49" s="49"/>
      <c r="C49" s="50"/>
      <c r="D49" s="37">
        <v>44841</v>
      </c>
      <c r="E49" s="49"/>
      <c r="F49" s="50"/>
    </row>
  </sheetData>
  <sheetProtection algorithmName="SHA-512" hashValue="dK7t2VBsazKtxBeovxVJupAqd3PtLZYuxDuupZp1IhMuQvYfR9Kb7BCXk7mJFXiHhY7nNh5gvHYgb7qfl2eqrA==" saltValue="BlJzOeP74w27sU/wuzD4eA==" spinCount="100000" sheet="1" objects="1" scenarios="1"/>
  <mergeCells count="6">
    <mergeCell ref="A2:F2"/>
    <mergeCell ref="A45:F46"/>
    <mergeCell ref="B49:C49"/>
    <mergeCell ref="E49:F49"/>
    <mergeCell ref="A9:A10"/>
    <mergeCell ref="A27:A28"/>
  </mergeCells>
  <conditionalFormatting sqref="D33:D38">
    <cfRule type="cellIs" dxfId="6" priority="21" operator="lessThan">
      <formula>0.899999999999999</formula>
    </cfRule>
    <cfRule type="cellIs" dxfId="5" priority="22" operator="greaterThan">
      <formula>1.1000000001</formula>
    </cfRule>
    <cfRule type="cellIs" dxfId="4" priority="23" operator="between">
      <formula>0.9</formula>
      <formula>1.1</formula>
    </cfRule>
  </conditionalFormatting>
  <conditionalFormatting sqref="B11:B20">
    <cfRule type="containsText" dxfId="3" priority="20" operator="containsText" text="&lt;loq">
      <formula>NOT(ISERROR(SEARCH("&lt;loq",B11)))</formula>
    </cfRule>
  </conditionalFormatting>
  <conditionalFormatting sqref="D29:D32">
    <cfRule type="cellIs" dxfId="2" priority="1" operator="lessThan">
      <formula>0.899999999999999</formula>
    </cfRule>
    <cfRule type="cellIs" dxfId="1" priority="2" operator="greaterThan">
      <formula>1.1000000001</formula>
    </cfRule>
    <cfRule type="cellIs" dxfId="0" priority="3" operator="between">
      <formula>0.9</formula>
      <formula>1.1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&amp;L&amp;G
&amp;R&amp;8FACULTÉ DE L’ENVIRONNEMENT NATUREL, ARCHITECTURAL ET CONSTRUIT
INSTITUT DES SCIENCES ET TECHNOLOGIES DE L’ENVIRONNEMENT (ISTE)
CENTRAL ENVIRONMENTAL LABORATORY (GR-CEL)
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62FB35D-BC7A-4108-9C1A-A1775CB16138}">
          <x14:formula1>
            <xm:f>Feuil1!$B$2:$B$15</xm:f>
          </x14:formula1>
          <xm:sqref>B4</xm:sqref>
        </x14:dataValidation>
        <x14:dataValidation type="list" allowBlank="1" showInputMessage="1" showErrorMessage="1" xr:uid="{9EE8F3F2-9D2B-40B4-9EE4-CAD510A6D5DE}">
          <x14:formula1>
            <xm:f>Feuil1!$C$2:$C$15</xm:f>
          </x14:formula1>
          <xm:sqref>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C6C34-D271-49ED-B4FD-F371245B1F18}">
  <dimension ref="A1"/>
  <sheetViews>
    <sheetView workbookViewId="0"/>
  </sheetViews>
  <sheetFormatPr defaultColWidth="11.5546875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F37E-1D4A-4C6C-99F8-B48187E8A1D0}">
  <dimension ref="B1:D18"/>
  <sheetViews>
    <sheetView workbookViewId="0">
      <selection activeCell="E23" sqref="E23"/>
    </sheetView>
  </sheetViews>
  <sheetFormatPr defaultColWidth="11.5546875" defaultRowHeight="14.4" x14ac:dyDescent="0.3"/>
  <cols>
    <col min="3" max="3" width="24.109375" customWidth="1"/>
    <col min="4" max="4" width="19.6640625" style="20" customWidth="1"/>
  </cols>
  <sheetData>
    <row r="1" spans="2:4" x14ac:dyDescent="0.3">
      <c r="B1" s="20" t="s">
        <v>50</v>
      </c>
      <c r="C1" s="20" t="s">
        <v>51</v>
      </c>
      <c r="D1" s="20" t="s">
        <v>65</v>
      </c>
    </row>
    <row r="2" spans="2:4" x14ac:dyDescent="0.3">
      <c r="B2" s="20" t="s">
        <v>58</v>
      </c>
      <c r="C2" s="20" t="s">
        <v>54</v>
      </c>
      <c r="D2" s="20" t="s">
        <v>59</v>
      </c>
    </row>
    <row r="3" spans="2:4" x14ac:dyDescent="0.3">
      <c r="B3" s="20" t="s">
        <v>60</v>
      </c>
      <c r="C3" s="20" t="s">
        <v>54</v>
      </c>
      <c r="D3" s="20" t="s">
        <v>59</v>
      </c>
    </row>
    <row r="4" spans="2:4" x14ac:dyDescent="0.3">
      <c r="B4" s="20" t="s">
        <v>61</v>
      </c>
      <c r="C4" s="20" t="s">
        <v>55</v>
      </c>
      <c r="D4" s="35" t="s">
        <v>64</v>
      </c>
    </row>
    <row r="5" spans="2:4" x14ac:dyDescent="0.3">
      <c r="B5" s="20" t="s">
        <v>62</v>
      </c>
      <c r="C5" s="20" t="s">
        <v>55</v>
      </c>
      <c r="D5" s="35" t="s">
        <v>64</v>
      </c>
    </row>
    <row r="6" spans="2:4" x14ac:dyDescent="0.3">
      <c r="B6" s="20" t="s">
        <v>66</v>
      </c>
      <c r="C6" s="20" t="s">
        <v>68</v>
      </c>
      <c r="D6" s="35" t="s">
        <v>63</v>
      </c>
    </row>
    <row r="7" spans="2:4" x14ac:dyDescent="0.3">
      <c r="B7" s="20" t="s">
        <v>67</v>
      </c>
      <c r="C7" s="20" t="s">
        <v>68</v>
      </c>
      <c r="D7" s="35" t="s">
        <v>63</v>
      </c>
    </row>
    <row r="8" spans="2:4" x14ac:dyDescent="0.3">
      <c r="B8" s="20" t="s">
        <v>69</v>
      </c>
      <c r="C8" s="20" t="s">
        <v>68</v>
      </c>
      <c r="D8" s="35" t="s">
        <v>63</v>
      </c>
    </row>
    <row r="9" spans="2:4" x14ac:dyDescent="0.3">
      <c r="B9" s="20" t="s">
        <v>70</v>
      </c>
      <c r="C9" s="20" t="s">
        <v>53</v>
      </c>
      <c r="D9" s="20" t="s">
        <v>53</v>
      </c>
    </row>
    <row r="10" spans="2:4" x14ac:dyDescent="0.3">
      <c r="B10" s="20"/>
      <c r="C10" s="20"/>
    </row>
    <row r="11" spans="2:4" x14ac:dyDescent="0.3">
      <c r="B11" s="20"/>
      <c r="C11" s="20"/>
    </row>
    <row r="12" spans="2:4" x14ac:dyDescent="0.3">
      <c r="B12" s="20"/>
      <c r="C12" s="20"/>
    </row>
    <row r="13" spans="2:4" x14ac:dyDescent="0.3">
      <c r="B13" s="20"/>
      <c r="C13" s="20"/>
    </row>
    <row r="14" spans="2:4" x14ac:dyDescent="0.3">
      <c r="B14" s="20"/>
      <c r="C14" s="20"/>
    </row>
    <row r="15" spans="2:4" x14ac:dyDescent="0.3">
      <c r="B15" s="20"/>
      <c r="C15" s="20"/>
    </row>
    <row r="16" spans="2:4" x14ac:dyDescent="0.3">
      <c r="B16" s="20"/>
      <c r="C16" s="20"/>
    </row>
    <row r="17" spans="2:3" x14ac:dyDescent="0.3">
      <c r="B17" s="20"/>
      <c r="C17" s="20"/>
    </row>
    <row r="18" spans="2:3" x14ac:dyDescent="0.3">
      <c r="B18" s="20"/>
      <c r="C1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Résultats</vt:lpstr>
      <vt:lpstr>QA-QC</vt:lpstr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Coudret</dc:creator>
  <cp:lastModifiedBy>Breider Florian Frédéric Vincent</cp:lastModifiedBy>
  <cp:lastPrinted>2021-08-27T07:45:50Z</cp:lastPrinted>
  <dcterms:created xsi:type="dcterms:W3CDTF">2021-08-24T13:13:58Z</dcterms:created>
  <dcterms:modified xsi:type="dcterms:W3CDTF">2022-10-14T12:25:17Z</dcterms:modified>
</cp:coreProperties>
</file>